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иск D\2022 год\Доклады, Отчеты\Отчет главы перед губернатором\24-02-2022\"/>
    </mc:Choice>
  </mc:AlternateContent>
  <bookViews>
    <workbookView xWindow="480" yWindow="135" windowWidth="21240" windowHeight="12015" activeTab="1"/>
  </bookViews>
  <sheets>
    <sheet name="Количество СМиСП" sheetId="1" r:id="rId1"/>
    <sheet name="Структура МП 9 мес. 2021" sheetId="6" r:id="rId2"/>
  </sheets>
  <definedNames>
    <definedName name="_xlnm.Print_Area" localSheetId="0">'Количество СМиСП'!$A$1:$Q$12</definedName>
    <definedName name="_xlnm.Print_Area" localSheetId="1">'Структура МП 9 мес. 2021'!$A$1:$I$25</definedName>
  </definedNames>
  <calcPr calcId="162913"/>
</workbook>
</file>

<file path=xl/calcChain.xml><?xml version="1.0" encoding="utf-8"?>
<calcChain xmlns="http://schemas.openxmlformats.org/spreadsheetml/2006/main">
  <c r="N8" i="1" l="1"/>
  <c r="P5" i="1" l="1"/>
  <c r="P6" i="1"/>
  <c r="P7" i="1"/>
  <c r="P8" i="1"/>
  <c r="P4" i="1"/>
  <c r="O8" i="1"/>
  <c r="O5" i="1"/>
  <c r="O6" i="1"/>
  <c r="O7" i="1"/>
  <c r="O4" i="1"/>
  <c r="M8" i="1" l="1"/>
  <c r="L8" i="1" l="1"/>
  <c r="K8" i="1"/>
  <c r="J8" i="1"/>
  <c r="D8" i="1"/>
  <c r="E4" i="1"/>
  <c r="E8" i="1"/>
  <c r="F4" i="1"/>
  <c r="F8" i="1"/>
  <c r="G5" i="1"/>
  <c r="G8" i="1"/>
  <c r="H4" i="1"/>
  <c r="H8" i="1"/>
  <c r="I4" i="1"/>
  <c r="I8" i="1"/>
  <c r="C8" i="1"/>
  <c r="F6" i="1"/>
  <c r="F5" i="1"/>
  <c r="F7" i="1"/>
  <c r="E5" i="1"/>
  <c r="E6" i="1"/>
  <c r="E7" i="1"/>
  <c r="I6" i="1"/>
  <c r="I7" i="1"/>
  <c r="H6" i="1"/>
  <c r="H7" i="1"/>
  <c r="I5" i="1"/>
  <c r="H5" i="1"/>
</calcChain>
</file>

<file path=xl/sharedStrings.xml><?xml version="1.0" encoding="utf-8"?>
<sst xmlns="http://schemas.openxmlformats.org/spreadsheetml/2006/main" count="82" uniqueCount="76">
  <si>
    <t>Наименование</t>
  </si>
  <si>
    <t>Индивидуальные предприниматели</t>
  </si>
  <si>
    <t>Малые предприятия</t>
  </si>
  <si>
    <t>Микропредприятия</t>
  </si>
  <si>
    <t>Средние предприятия</t>
  </si>
  <si>
    <t>на 01.04.2015, ед.</t>
  </si>
  <si>
    <t>на 01.07.2015, ед.</t>
  </si>
  <si>
    <t>ед.</t>
  </si>
  <si>
    <t>%</t>
  </si>
  <si>
    <t>увеличение (+), снижение (-) относительно 01.01.2015</t>
  </si>
  <si>
    <t>№ 
п/п</t>
  </si>
  <si>
    <r>
      <t xml:space="preserve">Итого, включая ИП 
</t>
    </r>
    <r>
      <rPr>
        <i/>
        <sz val="14"/>
        <color theme="1"/>
        <rFont val="Arial Narrow"/>
        <family val="2"/>
        <charset val="204"/>
      </rPr>
      <t>(стр. 1+ стр. 2 + стр. 3 + стр. 4)</t>
    </r>
  </si>
  <si>
    <t>Добыча полезных ископаемых</t>
  </si>
  <si>
    <t>Обрабатывающие производства</t>
  </si>
  <si>
    <t>1 366</t>
  </si>
  <si>
    <t>Обеспечение электрической энергией, газом и паром; кондиционирование воздуха</t>
  </si>
  <si>
    <t>Строительство</t>
  </si>
  <si>
    <t>Транспортировка и хранение</t>
  </si>
  <si>
    <t>Деятельность финансовая и страховая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</si>
  <si>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</si>
  <si>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</si>
  <si>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</si>
  <si>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</si>
  <si>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</si>
  <si>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C</t>
  </si>
  <si>
    <t>G</t>
  </si>
  <si>
    <t>F</t>
  </si>
  <si>
    <t>M</t>
  </si>
  <si>
    <t>Q</t>
  </si>
  <si>
    <t>K</t>
  </si>
  <si>
    <t>H</t>
  </si>
  <si>
    <t>N</t>
  </si>
  <si>
    <t>I</t>
  </si>
  <si>
    <t>L</t>
  </si>
  <si>
    <t>B</t>
  </si>
  <si>
    <t>D</t>
  </si>
  <si>
    <t>A</t>
  </si>
  <si>
    <t>E</t>
  </si>
  <si>
    <t>O</t>
  </si>
  <si>
    <t>J</t>
  </si>
  <si>
    <t>R</t>
  </si>
  <si>
    <t>P</t>
  </si>
  <si>
    <t>S</t>
  </si>
  <si>
    <t>Деятельность по операциям с недвижимым имуществом</t>
  </si>
  <si>
    <t>Образование</t>
  </si>
  <si>
    <t>на 01.01.2019, 
ед.</t>
  </si>
  <si>
    <t>на 01.01.2020, ед</t>
  </si>
  <si>
    <t>Деятельность в области информации и связи</t>
  </si>
  <si>
    <t>Деятельность гостиниц и предприятий общественного питания</t>
  </si>
  <si>
    <t>Государственное управление и обеспечение военной безопасности; социальное обеспечение</t>
  </si>
  <si>
    <t>Сельское, лесное хозяйство, охота, рыболовство и рыбоводство</t>
  </si>
  <si>
    <t>T</t>
  </si>
  <si>
    <t>U</t>
  </si>
  <si>
    <t>Средние предприятия         (ТП=3)</t>
  </si>
  <si>
    <t>Доля в общем количестве средних предприятий, %</t>
  </si>
  <si>
    <t>Малые предприятия         (ТП=1)</t>
  </si>
  <si>
    <t>Доля в общем количестве малых предприятий, %</t>
  </si>
  <si>
    <t>Микро-предприятия                              (ТП=4)</t>
  </si>
  <si>
    <t>Доля в общем количестве микропредприятий, %</t>
  </si>
  <si>
    <t>на 01.01.2021, ед</t>
  </si>
  <si>
    <t>Водоснабжение; водоотведение, организация сбора и утилизации отходов, деятельность по ликвидации загрязнений</t>
  </si>
  <si>
    <t>Деятельность домашних хозяйств как работодателей; недифференцированная деятельность частных домашних хозяйств по производству товаров и оказанию услуг для собственного потребления</t>
  </si>
  <si>
    <t>Деятельность экстерриториальных организаций и органов</t>
  </si>
  <si>
    <t>на 01.04.2021, ед</t>
  </si>
  <si>
    <t>Торгговля оптовая и розничная, ремонт автотранспортных седств и мотоциклов</t>
  </si>
  <si>
    <t>Муниципальное образование город Тула  -  всего</t>
  </si>
  <si>
    <t xml:space="preserve">                                                                                                                                 </t>
  </si>
  <si>
    <t>Динамика малого и среднего предпринимательства муниципального образования город Тула  в течение 2021 года</t>
  </si>
  <si>
    <t>на 01.07.2021, ед</t>
  </si>
  <si>
    <t>увеличение (+), 
снижение (-) 
относительно 01.01.2021</t>
  </si>
  <si>
    <t>Всего предприятий малого и среднего предпринимательства</t>
  </si>
  <si>
    <t>на 01.10.2021, ед</t>
  </si>
  <si>
    <r>
      <rPr>
        <b/>
        <sz val="16"/>
        <color theme="1"/>
        <rFont val="Arial Narrow"/>
        <family val="2"/>
        <charset val="204"/>
      </rPr>
      <t>Количество организаций МО г. Тула, всего на 01.01.2021 - 17011 ед.,</t>
    </r>
    <r>
      <rPr>
        <b/>
        <sz val="14"/>
        <color theme="1"/>
        <rFont val="Arial Narrow"/>
        <family val="2"/>
        <charset val="204"/>
      </rPr>
      <t xml:space="preserve"> 
Количество организаций МО г. Тула, всего на 01.10.2021 - 16393 ед.
 по отношению к 01.01.2021 снижение на 618 ед. (на 3,6%)</t>
    </r>
    <r>
      <rPr>
        <sz val="14"/>
        <color theme="1"/>
        <rFont val="Arial Narrow"/>
        <family val="2"/>
        <charset val="204"/>
      </rPr>
      <t xml:space="preserve">
</t>
    </r>
  </si>
  <si>
    <r>
      <t xml:space="preserve">Создано (зарегистрировано) ИП  за  январь-сентябрь 2021 года = 2613 ед.
**Ликвидировано (снято с учета) ИП за январь-сентябрь 2021 года = 3101 ед.
</t>
    </r>
    <r>
      <rPr>
        <sz val="14"/>
        <color theme="1"/>
        <rFont val="Arial Narrow"/>
        <family val="2"/>
        <charset val="204"/>
      </rPr>
      <t>** - расчетная величина (ИП на начало отчетного периода + ИП зарегистрированные - ИП на конец отчетного периода)</t>
    </r>
  </si>
  <si>
    <t>Предприятия малых и среднего предпринимательства муниципального образования город Тула на 01.10.2021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</si>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</sst>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_-* #,##0_р_._-;\-* #,##0_р_._-;_-* &quot;-&quot;??_р_._-;_-@_-"/>
    <numFmt numFmtId="166" formatCode="#,##0_ ;\-#,##0\ "/>
    <numFmt numFmtId="167" formatCode="#,##0.0"/>
    <numFmt numFmtId="168" formatCode="#,##0.0_ ;\-#,##0.0\ 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b/>
      <sz val="16"/>
      <color theme="1"/>
      <name val="Arial Narrow"/>
      <family val="2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7" fontId="2" fillId="3" borderId="1" xfId="1" applyNumberFormat="1" applyFont="1" applyFill="1" applyBorder="1" applyAlignment="1">
      <alignment horizontal="center" vertical="center"/>
    </xf>
    <xf numFmtId="3" fontId="2" fillId="3" borderId="1" xfId="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wrapText="1"/>
    </xf>
    <xf numFmtId="166" fontId="2" fillId="3" borderId="1" xfId="1" applyNumberFormat="1" applyFont="1" applyFill="1" applyBorder="1" applyAlignment="1">
      <alignment horizontal="center" vertical="center"/>
    </xf>
    <xf numFmtId="168" fontId="2" fillId="3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2" fillId="3" borderId="0" xfId="0" applyFont="1" applyFill="1"/>
    <xf numFmtId="0" fontId="2" fillId="0" borderId="0" xfId="0" applyFont="1" applyBorder="1"/>
    <xf numFmtId="0" fontId="3" fillId="3" borderId="0" xfId="0" applyFont="1" applyFill="1" applyBorder="1" applyAlignment="1"/>
    <xf numFmtId="0" fontId="2" fillId="0" borderId="0" xfId="0" applyFont="1" applyBorder="1" applyAlignment="1">
      <alignment horizontal="left"/>
    </xf>
    <xf numFmtId="0" fontId="6" fillId="0" borderId="4" xfId="0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justify" vertical="center" wrapText="1"/>
    </xf>
    <xf numFmtId="0" fontId="2" fillId="3" borderId="0" xfId="0" applyFont="1" applyFill="1" applyBorder="1" applyAlignment="1">
      <alignment horizontal="left"/>
    </xf>
    <xf numFmtId="0" fontId="2" fillId="0" borderId="0" xfId="0" applyFont="1" applyFill="1"/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165" fontId="2" fillId="3" borderId="1" xfId="1" applyNumberFormat="1" applyFont="1" applyFill="1" applyBorder="1" applyAlignment="1">
      <alignment horizontal="center" vertical="center"/>
    </xf>
    <xf numFmtId="165" fontId="2" fillId="3" borderId="1" xfId="1" applyNumberFormat="1" applyFont="1" applyFill="1" applyBorder="1" applyAlignment="1">
      <alignment horizontal="right" vertical="center"/>
    </xf>
    <xf numFmtId="165" fontId="2" fillId="0" borderId="0" xfId="0" applyNumberFormat="1" applyFont="1"/>
    <xf numFmtId="165" fontId="3" fillId="3" borderId="1" xfId="1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5" fontId="3" fillId="2" borderId="1" xfId="1" applyNumberFormat="1" applyFont="1" applyFill="1" applyBorder="1" applyAlignment="1">
      <alignment horizontal="center" vertical="center"/>
    </xf>
    <xf numFmtId="165" fontId="2" fillId="2" borderId="1" xfId="1" applyNumberFormat="1" applyFont="1" applyFill="1" applyBorder="1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 indent="1"/>
    </xf>
    <xf numFmtId="49" fontId="9" fillId="3" borderId="1" xfId="0" applyNumberFormat="1" applyFont="1" applyFill="1" applyBorder="1" applyAlignment="1">
      <alignment horizontal="center" vertical="center"/>
    </xf>
    <xf numFmtId="3" fontId="9" fillId="3" borderId="1" xfId="0" applyNumberFormat="1" applyFont="1" applyFill="1" applyBorder="1" applyAlignment="1">
      <alignment horizontal="center" vertical="center"/>
    </xf>
    <xf numFmtId="1" fontId="9" fillId="3" borderId="1" xfId="0" applyNumberFormat="1" applyFont="1" applyFill="1" applyBorder="1" applyAlignment="1">
      <alignment horizontal="right" vertical="center" wrapText="1" indent="2"/>
    </xf>
    <xf numFmtId="1" fontId="0" fillId="3" borderId="0" xfId="0" applyNumberFormat="1" applyFill="1"/>
    <xf numFmtId="165" fontId="0" fillId="3" borderId="0" xfId="1" applyNumberFormat="1" applyFont="1" applyFill="1"/>
    <xf numFmtId="0" fontId="6" fillId="3" borderId="1" xfId="0" applyFont="1" applyFill="1" applyBorder="1" applyAlignment="1">
      <alignment horizontal="left" vertical="center" wrapText="1" indent="1"/>
    </xf>
    <xf numFmtId="49" fontId="6" fillId="3" borderId="1" xfId="0" applyNumberFormat="1" applyFont="1" applyFill="1" applyBorder="1" applyAlignment="1">
      <alignment horizontal="center" vertical="center"/>
    </xf>
    <xf numFmtId="3" fontId="8" fillId="3" borderId="1" xfId="0" applyNumberFormat="1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right" vertical="center" wrapText="1" indent="2"/>
    </xf>
    <xf numFmtId="2" fontId="6" fillId="3" borderId="1" xfId="0" applyNumberFormat="1" applyFont="1" applyFill="1" applyBorder="1" applyAlignment="1">
      <alignment horizontal="right" vertical="center" wrapText="1" indent="2"/>
    </xf>
    <xf numFmtId="3" fontId="6" fillId="3" borderId="1" xfId="0" applyNumberFormat="1" applyFont="1" applyFill="1" applyBorder="1" applyAlignment="1">
      <alignment horizontal="right" vertical="center" wrapText="1" indent="2"/>
    </xf>
    <xf numFmtId="2" fontId="8" fillId="3" borderId="1" xfId="0" applyNumberFormat="1" applyFont="1" applyFill="1" applyBorder="1" applyAlignment="1">
      <alignment horizontal="right" vertical="center" wrapText="1" indent="2"/>
    </xf>
    <xf numFmtId="0" fontId="0" fillId="4" borderId="1" xfId="0" applyFill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right" vertical="center" wrapText="1" indent="2"/>
    </xf>
    <xf numFmtId="2" fontId="6" fillId="4" borderId="1" xfId="0" applyNumberFormat="1" applyFont="1" applyFill="1" applyBorder="1" applyAlignment="1">
      <alignment horizontal="righ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left" vertical="top" wrapText="1"/>
    </xf>
    <xf numFmtId="0" fontId="2" fillId="3" borderId="5" xfId="0" applyFont="1" applyFill="1" applyBorder="1" applyAlignment="1">
      <alignment horizontal="left" vertical="top"/>
    </xf>
    <xf numFmtId="0" fontId="3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7" fillId="3" borderId="0" xfId="0" applyFont="1" applyFill="1" applyAlignment="1">
      <alignment horizontal="center"/>
    </xf>
  </cellXfs>
  <cellStyles count="2">
    <cellStyle name="Обычный" xfId="0" builtinId="0"/>
    <cellStyle name="Финансовый" xfId="1" builtinId="3"/>
  </cellStyles>
  <dxfs count="4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8"/>
  <sheetViews>
    <sheetView zoomScaleNormal="100" zoomScaleSheetLayoutView="110" workbookViewId="0">
      <selection activeCell="C14" sqref="C14"/>
    </sheetView>
  </sheetViews>
  <sheetFormatPr defaultRowHeight="18" x14ac:dyDescent="0.25"/>
  <cols>
    <col min="1" max="1" width="9.140625" style="1"/>
    <col min="2" max="2" width="40.140625" style="1" customWidth="1"/>
    <col min="3" max="3" width="18.140625" style="1" customWidth="1"/>
    <col min="4" max="9" width="16.7109375" style="1" hidden="1" customWidth="1"/>
    <col min="10" max="14" width="16.7109375" style="1" customWidth="1"/>
    <col min="15" max="15" width="13.140625" style="1" customWidth="1"/>
    <col min="16" max="16" width="16.7109375" style="1" customWidth="1"/>
    <col min="17" max="17" width="10.85546875" style="1" customWidth="1"/>
    <col min="18" max="18" width="9.140625" style="1"/>
    <col min="19" max="19" width="11.5703125" style="1" bestFit="1" customWidth="1"/>
    <col min="20" max="16384" width="9.140625" style="1"/>
  </cols>
  <sheetData>
    <row r="1" spans="1:19" ht="42.75" customHeight="1" x14ac:dyDescent="0.25">
      <c r="B1" s="59" t="s">
        <v>67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r="2" spans="1:19" ht="54" customHeight="1" x14ac:dyDescent="0.25">
      <c r="A2" s="60" t="s">
        <v>10</v>
      </c>
      <c r="B2" s="63" t="s">
        <v>0</v>
      </c>
      <c r="C2" s="57" t="s">
        <v>45</v>
      </c>
      <c r="D2" s="51" t="s">
        <v>5</v>
      </c>
      <c r="E2" s="62" t="s">
        <v>9</v>
      </c>
      <c r="F2" s="62"/>
      <c r="G2" s="51" t="s">
        <v>6</v>
      </c>
      <c r="H2" s="62" t="s">
        <v>9</v>
      </c>
      <c r="I2" s="62"/>
      <c r="J2" s="57" t="s">
        <v>46</v>
      </c>
      <c r="K2" s="51" t="s">
        <v>59</v>
      </c>
      <c r="L2" s="57" t="s">
        <v>63</v>
      </c>
      <c r="M2" s="64" t="s">
        <v>68</v>
      </c>
      <c r="N2" s="51" t="s">
        <v>71</v>
      </c>
      <c r="O2" s="62" t="s">
        <v>69</v>
      </c>
      <c r="P2" s="62"/>
    </row>
    <row r="3" spans="1:19" ht="36.75" customHeight="1" x14ac:dyDescent="0.25">
      <c r="A3" s="61"/>
      <c r="B3" s="63"/>
      <c r="C3" s="58"/>
      <c r="D3" s="52"/>
      <c r="E3" s="3" t="s">
        <v>7</v>
      </c>
      <c r="F3" s="2" t="s">
        <v>8</v>
      </c>
      <c r="G3" s="52"/>
      <c r="H3" s="3" t="s">
        <v>7</v>
      </c>
      <c r="I3" s="2" t="s">
        <v>8</v>
      </c>
      <c r="J3" s="58"/>
      <c r="K3" s="52"/>
      <c r="L3" s="58"/>
      <c r="M3" s="65"/>
      <c r="N3" s="52"/>
      <c r="O3" s="3" t="s">
        <v>7</v>
      </c>
      <c r="P3" s="7" t="s">
        <v>8</v>
      </c>
    </row>
    <row r="4" spans="1:19" ht="58.5" customHeight="1" x14ac:dyDescent="0.25">
      <c r="A4" s="28">
        <v>1</v>
      </c>
      <c r="B4" s="23" t="s">
        <v>1</v>
      </c>
      <c r="C4" s="24">
        <v>17896</v>
      </c>
      <c r="D4" s="25">
        <v>16293</v>
      </c>
      <c r="E4" s="8" t="e">
        <f>D4-#REF!</f>
        <v>#REF!</v>
      </c>
      <c r="F4" s="9" t="e">
        <f>D4*100/#REF!-100</f>
        <v>#REF!</v>
      </c>
      <c r="G4" s="24">
        <v>16387</v>
      </c>
      <c r="H4" s="5" t="e">
        <f>G4-#REF!</f>
        <v>#REF!</v>
      </c>
      <c r="I4" s="4" t="e">
        <f>G4*100/#REF! -100</f>
        <v>#REF!</v>
      </c>
      <c r="J4" s="24">
        <v>18421</v>
      </c>
      <c r="K4" s="30">
        <v>16653</v>
      </c>
      <c r="L4" s="24">
        <v>15871</v>
      </c>
      <c r="M4" s="24">
        <v>15855</v>
      </c>
      <c r="N4" s="29">
        <v>16165</v>
      </c>
      <c r="O4" s="5">
        <f>N4-K4</f>
        <v>-488</v>
      </c>
      <c r="P4" s="4">
        <f>N4/K4*100-100</f>
        <v>-2.9304029304029342</v>
      </c>
      <c r="S4" s="26"/>
    </row>
    <row r="5" spans="1:19" ht="39.950000000000003" customHeight="1" x14ac:dyDescent="0.25">
      <c r="A5" s="22">
        <v>2</v>
      </c>
      <c r="B5" s="6" t="s">
        <v>2</v>
      </c>
      <c r="C5" s="24">
        <v>1145</v>
      </c>
      <c r="D5" s="25">
        <v>1434</v>
      </c>
      <c r="E5" s="8" t="e">
        <f>D5-#REF!</f>
        <v>#REF!</v>
      </c>
      <c r="F5" s="9" t="e">
        <f>D5*100/#REF!-100</f>
        <v>#REF!</v>
      </c>
      <c r="G5" s="24">
        <f>13245-G6</f>
        <v>1409</v>
      </c>
      <c r="H5" s="5" t="e">
        <f>G5-#REF!</f>
        <v>#REF!</v>
      </c>
      <c r="I5" s="4" t="e">
        <f>G5*100/#REF! -100</f>
        <v>#REF!</v>
      </c>
      <c r="J5" s="24">
        <v>1021</v>
      </c>
      <c r="K5" s="30">
        <v>929</v>
      </c>
      <c r="L5" s="24">
        <v>926</v>
      </c>
      <c r="M5" s="24">
        <v>931</v>
      </c>
      <c r="N5" s="29">
        <v>893</v>
      </c>
      <c r="O5" s="5">
        <f t="shared" ref="O5:O8" si="0">N5-K5</f>
        <v>-36</v>
      </c>
      <c r="P5" s="4">
        <f t="shared" ref="P5:P8" si="1">N5/K5*100-100</f>
        <v>-3.8751345532831039</v>
      </c>
      <c r="S5" s="26"/>
    </row>
    <row r="6" spans="1:19" ht="39.950000000000003" customHeight="1" x14ac:dyDescent="0.25">
      <c r="A6" s="22">
        <v>3</v>
      </c>
      <c r="B6" s="6" t="s">
        <v>3</v>
      </c>
      <c r="C6" s="24">
        <v>14086</v>
      </c>
      <c r="D6" s="25">
        <v>12025</v>
      </c>
      <c r="E6" s="8" t="e">
        <f>D6-#REF!</f>
        <v>#REF!</v>
      </c>
      <c r="F6" s="9" t="e">
        <f>D6*100/#REF!-100</f>
        <v>#REF!</v>
      </c>
      <c r="G6" s="24">
        <v>11836</v>
      </c>
      <c r="H6" s="5" t="e">
        <f>G6-#REF!</f>
        <v>#REF!</v>
      </c>
      <c r="I6" s="4" t="e">
        <f>G6*100/#REF! -100</f>
        <v>#REF!</v>
      </c>
      <c r="J6" s="24">
        <v>13204</v>
      </c>
      <c r="K6" s="30">
        <v>11840</v>
      </c>
      <c r="L6" s="24">
        <v>11961</v>
      </c>
      <c r="M6" s="24">
        <v>12082</v>
      </c>
      <c r="N6" s="29">
        <v>11097</v>
      </c>
      <c r="O6" s="5">
        <f t="shared" si="0"/>
        <v>-743</v>
      </c>
      <c r="P6" s="4">
        <f t="shared" si="1"/>
        <v>-6.2753378378378386</v>
      </c>
    </row>
    <row r="7" spans="1:19" ht="39.950000000000003" customHeight="1" x14ac:dyDescent="0.25">
      <c r="A7" s="22">
        <v>4</v>
      </c>
      <c r="B7" s="6" t="s">
        <v>4</v>
      </c>
      <c r="C7" s="24">
        <v>77</v>
      </c>
      <c r="D7" s="25">
        <v>121</v>
      </c>
      <c r="E7" s="8" t="e">
        <f>D7-#REF!</f>
        <v>#REF!</v>
      </c>
      <c r="F7" s="9" t="e">
        <f>D7*100/#REF!-100</f>
        <v>#REF!</v>
      </c>
      <c r="G7" s="24">
        <v>118</v>
      </c>
      <c r="H7" s="5" t="e">
        <f>G7-#REF!</f>
        <v>#REF!</v>
      </c>
      <c r="I7" s="4" t="e">
        <f>G7*100/#REF! -100</f>
        <v>#REF!</v>
      </c>
      <c r="J7" s="24">
        <v>63</v>
      </c>
      <c r="K7" s="30">
        <v>68</v>
      </c>
      <c r="L7" s="24">
        <v>69</v>
      </c>
      <c r="M7" s="24">
        <v>67</v>
      </c>
      <c r="N7" s="29">
        <v>75</v>
      </c>
      <c r="O7" s="5">
        <f t="shared" si="0"/>
        <v>7</v>
      </c>
      <c r="P7" s="4">
        <f t="shared" si="1"/>
        <v>10.294117647058826</v>
      </c>
    </row>
    <row r="8" spans="1:19" ht="39.950000000000003" customHeight="1" x14ac:dyDescent="0.25">
      <c r="A8" s="22">
        <v>5</v>
      </c>
      <c r="B8" s="10" t="s">
        <v>11</v>
      </c>
      <c r="C8" s="27">
        <f>SUM(C4:C7)</f>
        <v>33204</v>
      </c>
      <c r="D8" s="27">
        <f t="shared" ref="D8:N8" si="2">SUM(D4:D7)</f>
        <v>29873</v>
      </c>
      <c r="E8" s="27" t="e">
        <f t="shared" si="2"/>
        <v>#REF!</v>
      </c>
      <c r="F8" s="27" t="e">
        <f t="shared" si="2"/>
        <v>#REF!</v>
      </c>
      <c r="G8" s="27">
        <f t="shared" si="2"/>
        <v>29750</v>
      </c>
      <c r="H8" s="27" t="e">
        <f t="shared" si="2"/>
        <v>#REF!</v>
      </c>
      <c r="I8" s="27" t="e">
        <f t="shared" si="2"/>
        <v>#REF!</v>
      </c>
      <c r="J8" s="27">
        <f t="shared" si="2"/>
        <v>32709</v>
      </c>
      <c r="K8" s="29">
        <f t="shared" si="2"/>
        <v>29490</v>
      </c>
      <c r="L8" s="27">
        <f t="shared" si="2"/>
        <v>28827</v>
      </c>
      <c r="M8" s="24">
        <f t="shared" si="2"/>
        <v>28935</v>
      </c>
      <c r="N8" s="29">
        <f t="shared" si="2"/>
        <v>28230</v>
      </c>
      <c r="O8" s="5">
        <f t="shared" si="0"/>
        <v>-1260</v>
      </c>
      <c r="P8" s="4">
        <f t="shared" si="1"/>
        <v>-4.2726347914547347</v>
      </c>
    </row>
    <row r="9" spans="1:19" ht="57" customHeight="1" x14ac:dyDescent="0.25">
      <c r="A9" s="53" t="s">
        <v>72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12"/>
      <c r="S9" s="26"/>
    </row>
    <row r="10" spans="1:19" s="11" customFormat="1" x14ac:dyDescent="0.25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</row>
    <row r="11" spans="1:19" s="11" customFormat="1" ht="33" customHeight="1" x14ac:dyDescent="0.25">
      <c r="A11" s="55" t="s">
        <v>73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13"/>
    </row>
    <row r="12" spans="1:19" s="11" customFormat="1" ht="25.5" customHeight="1" x14ac:dyDescent="0.25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20"/>
    </row>
    <row r="13" spans="1:19" ht="20.25" customHeight="1" x14ac:dyDescent="0.25">
      <c r="Q13" s="14"/>
    </row>
    <row r="14" spans="1:19" ht="9.75" customHeight="1" x14ac:dyDescent="0.25"/>
    <row r="15" spans="1:19" ht="27" customHeight="1" x14ac:dyDescent="0.25"/>
    <row r="16" spans="1:19" ht="21" customHeight="1" x14ac:dyDescent="0.25"/>
    <row r="17" spans="1:8" ht="27" customHeight="1" x14ac:dyDescent="0.25"/>
    <row r="18" spans="1:8" ht="21" customHeight="1" x14ac:dyDescent="0.25">
      <c r="B18" s="21"/>
    </row>
    <row r="19" spans="1:8" ht="27" customHeight="1" x14ac:dyDescent="0.25"/>
    <row r="20" spans="1:8" ht="27" customHeight="1" x14ac:dyDescent="0.25"/>
    <row r="21" spans="1:8" ht="21" customHeight="1" x14ac:dyDescent="0.25"/>
    <row r="22" spans="1:8" ht="18.75" thickBot="1" x14ac:dyDescent="0.3">
      <c r="A22" s="12"/>
      <c r="B22" s="18"/>
      <c r="C22" s="17"/>
      <c r="D22" s="17"/>
      <c r="E22" s="15">
        <v>172</v>
      </c>
      <c r="F22" s="15">
        <v>1.18</v>
      </c>
      <c r="G22" s="15">
        <v>11</v>
      </c>
      <c r="H22" s="15">
        <v>0.81</v>
      </c>
    </row>
    <row r="23" spans="1:8" ht="18.75" thickBot="1" x14ac:dyDescent="0.3">
      <c r="A23" s="12"/>
      <c r="B23" s="18"/>
      <c r="C23" s="17"/>
      <c r="D23" s="17"/>
      <c r="E23" s="16">
        <v>3422</v>
      </c>
      <c r="F23" s="15">
        <v>23.48</v>
      </c>
      <c r="G23" s="15">
        <v>338</v>
      </c>
      <c r="H23" s="15">
        <v>24.74</v>
      </c>
    </row>
    <row r="24" spans="1:8" ht="18.75" thickBot="1" x14ac:dyDescent="0.3">
      <c r="A24" s="12"/>
      <c r="B24" s="18"/>
      <c r="C24" s="17"/>
      <c r="D24" s="17"/>
      <c r="E24" s="15">
        <v>2</v>
      </c>
      <c r="F24" s="15">
        <v>0.01</v>
      </c>
      <c r="G24" s="15">
        <v>1</v>
      </c>
      <c r="H24" s="15">
        <v>7.0000000000000007E-2</v>
      </c>
    </row>
    <row r="25" spans="1:8" ht="18.75" thickBot="1" x14ac:dyDescent="0.3">
      <c r="A25" s="12"/>
      <c r="B25" s="18"/>
      <c r="C25" s="17"/>
      <c r="D25" s="17"/>
      <c r="E25" s="15">
        <v>56</v>
      </c>
      <c r="F25" s="15">
        <v>0.38</v>
      </c>
      <c r="G25" s="15">
        <v>3</v>
      </c>
      <c r="H25" s="15">
        <v>0.22</v>
      </c>
    </row>
    <row r="26" spans="1:8" ht="18.75" thickBot="1" x14ac:dyDescent="0.3">
      <c r="A26" s="12"/>
      <c r="B26" s="18"/>
      <c r="C26" s="17"/>
      <c r="D26" s="17"/>
      <c r="E26" s="15">
        <v>155</v>
      </c>
      <c r="F26" s="15">
        <v>1.06</v>
      </c>
      <c r="G26" s="15">
        <v>30</v>
      </c>
      <c r="H26" s="15">
        <v>2.2000000000000002</v>
      </c>
    </row>
    <row r="27" spans="1:8" ht="18.75" thickBot="1" x14ac:dyDescent="0.3">
      <c r="A27" s="12"/>
      <c r="B27" s="18"/>
      <c r="C27" s="17"/>
      <c r="D27" s="17"/>
      <c r="E27" s="15">
        <v>362</v>
      </c>
      <c r="F27" s="15">
        <v>2.4900000000000002</v>
      </c>
      <c r="G27" s="15">
        <v>20</v>
      </c>
      <c r="H27" s="15">
        <v>1.46</v>
      </c>
    </row>
    <row r="28" spans="1:8" ht="18.75" thickBot="1" x14ac:dyDescent="0.3">
      <c r="A28" s="12"/>
      <c r="B28" s="19"/>
      <c r="C28" s="17"/>
      <c r="D28" s="17"/>
      <c r="E28" s="15">
        <v>14576</v>
      </c>
      <c r="F28" s="15">
        <v>100</v>
      </c>
      <c r="G28" s="15" t="s">
        <v>14</v>
      </c>
      <c r="H28" s="15">
        <v>100</v>
      </c>
    </row>
  </sheetData>
  <mergeCells count="17">
    <mergeCell ref="B1:P1"/>
    <mergeCell ref="A2:A3"/>
    <mergeCell ref="O2:P2"/>
    <mergeCell ref="H2:I2"/>
    <mergeCell ref="B2:B3"/>
    <mergeCell ref="D2:D3"/>
    <mergeCell ref="G2:G3"/>
    <mergeCell ref="E2:F2"/>
    <mergeCell ref="C2:C3"/>
    <mergeCell ref="K2:K3"/>
    <mergeCell ref="L2:L3"/>
    <mergeCell ref="M2:M3"/>
    <mergeCell ref="N2:N3"/>
    <mergeCell ref="A9:P9"/>
    <mergeCell ref="A11:P12"/>
    <mergeCell ref="A10:Q10"/>
    <mergeCell ref="J2:J3"/>
  </mergeCells>
  <printOptions horizontalCentered="1"/>
  <pageMargins left="0.31496062992125984" right="0.31496062992125984" top="0" bottom="0.15748031496062992" header="0.11811023622047245" footer="0.11811023622047245"/>
  <pageSetup paperSize="9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defaultGridColor="0" colorId="49" zoomScale="70" zoomScaleNormal="70" workbookViewId="0">
      <selection activeCell="H8" sqref="H8"/>
    </sheetView>
  </sheetViews>
  <sheetFormatPr defaultRowHeight="15" x14ac:dyDescent="0.25"/>
  <cols>
    <col min="1" max="1" width="64.7109375" style="31" customWidth="1"/>
    <col min="2" max="2" width="8.28515625" style="32" customWidth="1"/>
    <col min="3" max="3" width="13.5703125" style="32" customWidth="1"/>
    <col min="4" max="4" width="9.28515625" style="31" customWidth="1"/>
    <col min="5" max="5" width="15.7109375" style="31" customWidth="1"/>
    <col min="6" max="6" width="8.5703125" style="31" customWidth="1"/>
    <col min="7" max="7" width="15.42578125" style="31" customWidth="1"/>
    <col min="8" max="8" width="11.42578125" style="31" customWidth="1"/>
    <col min="9" max="9" width="19.28515625" style="31" customWidth="1"/>
    <col min="10" max="10" width="16.5703125" style="31" customWidth="1"/>
    <col min="11" max="11" width="12.140625" style="31" bestFit="1" customWidth="1"/>
    <col min="12" max="16384" width="9.140625" style="31"/>
  </cols>
  <sheetData>
    <row r="1" spans="1:15" x14ac:dyDescent="0.25">
      <c r="A1" s="67" t="s">
        <v>74</v>
      </c>
      <c r="B1" s="67"/>
      <c r="C1" s="67"/>
      <c r="D1" s="67"/>
      <c r="E1" s="67"/>
      <c r="F1" s="67"/>
      <c r="G1" s="67"/>
      <c r="H1" s="67"/>
      <c r="I1" s="67"/>
    </row>
    <row r="2" spans="1:15" x14ac:dyDescent="0.25">
      <c r="D2" s="66"/>
      <c r="E2" s="66"/>
      <c r="F2" s="66"/>
      <c r="G2" s="66"/>
      <c r="H2" s="66"/>
      <c r="I2" s="66"/>
    </row>
    <row r="3" spans="1:15" ht="90" x14ac:dyDescent="0.25">
      <c r="A3" s="33" t="s">
        <v>0</v>
      </c>
      <c r="B3" s="33"/>
      <c r="C3" s="34" t="s">
        <v>70</v>
      </c>
      <c r="D3" s="34" t="s">
        <v>53</v>
      </c>
      <c r="E3" s="34" t="s">
        <v>54</v>
      </c>
      <c r="F3" s="34" t="s">
        <v>55</v>
      </c>
      <c r="G3" s="48" t="s">
        <v>56</v>
      </c>
      <c r="H3" s="34" t="s">
        <v>57</v>
      </c>
      <c r="I3" s="34" t="s">
        <v>58</v>
      </c>
    </row>
    <row r="4" spans="1:15" ht="30" customHeight="1" x14ac:dyDescent="0.25">
      <c r="A4" s="35" t="s">
        <v>65</v>
      </c>
      <c r="B4" s="36"/>
      <c r="C4" s="37">
        <v>12065</v>
      </c>
      <c r="D4" s="38">
        <v>75</v>
      </c>
      <c r="E4" s="47">
        <v>100</v>
      </c>
      <c r="F4" s="38">
        <v>893</v>
      </c>
      <c r="G4" s="49">
        <v>99.999999999999986</v>
      </c>
      <c r="H4" s="37">
        <v>11097</v>
      </c>
      <c r="I4" s="47">
        <v>99.999999999999986</v>
      </c>
      <c r="K4" s="40"/>
      <c r="L4" s="39"/>
      <c r="M4" s="39"/>
      <c r="N4" s="39"/>
      <c r="O4" s="39"/>
    </row>
    <row r="5" spans="1:15" ht="22.5" customHeight="1" x14ac:dyDescent="0.25">
      <c r="A5" s="41" t="s">
        <v>64</v>
      </c>
      <c r="B5" s="42" t="s">
        <v>25</v>
      </c>
      <c r="C5" s="43">
        <v>3768</v>
      </c>
      <c r="D5" s="44">
        <v>19</v>
      </c>
      <c r="E5" s="45">
        <v>25.33</v>
      </c>
      <c r="F5" s="44">
        <v>264</v>
      </c>
      <c r="G5" s="50">
        <v>29.56</v>
      </c>
      <c r="H5" s="46">
        <v>3485</v>
      </c>
      <c r="I5" s="45">
        <v>31.4</v>
      </c>
      <c r="K5" s="40"/>
    </row>
    <row r="6" spans="1:15" ht="23.1" customHeight="1" x14ac:dyDescent="0.25">
      <c r="A6" s="41" t="s">
        <v>13</v>
      </c>
      <c r="B6" s="42" t="s">
        <v>24</v>
      </c>
      <c r="C6" s="43">
        <v>1248</v>
      </c>
      <c r="D6" s="44">
        <v>35</v>
      </c>
      <c r="E6" s="45">
        <v>46.68</v>
      </c>
      <c r="F6" s="44">
        <v>176</v>
      </c>
      <c r="G6" s="50">
        <v>19.71</v>
      </c>
      <c r="H6" s="46">
        <v>1037</v>
      </c>
      <c r="I6" s="45">
        <v>9.34</v>
      </c>
      <c r="J6" s="39" t="s">
        <v>66</v>
      </c>
      <c r="K6" s="40"/>
    </row>
    <row r="7" spans="1:15" ht="23.1" customHeight="1" x14ac:dyDescent="0.25">
      <c r="A7" s="41" t="s">
        <v>16</v>
      </c>
      <c r="B7" s="42" t="s">
        <v>26</v>
      </c>
      <c r="C7" s="43">
        <v>1819</v>
      </c>
      <c r="D7" s="44">
        <v>6</v>
      </c>
      <c r="E7" s="45">
        <v>8</v>
      </c>
      <c r="F7" s="44">
        <v>99</v>
      </c>
      <c r="G7" s="50">
        <v>11.09</v>
      </c>
      <c r="H7" s="46">
        <v>1714</v>
      </c>
      <c r="I7" s="45">
        <v>15.44</v>
      </c>
      <c r="K7" s="40"/>
    </row>
    <row r="8" spans="1:15" ht="23.1" customHeight="1" x14ac:dyDescent="0.25">
      <c r="A8" s="41" t="s">
        <v>43</v>
      </c>
      <c r="B8" s="42" t="s">
        <v>33</v>
      </c>
      <c r="C8" s="43">
        <v>1156</v>
      </c>
      <c r="D8" s="44">
        <v>0</v>
      </c>
      <c r="E8" s="45">
        <v>0</v>
      </c>
      <c r="F8" s="44">
        <v>59</v>
      </c>
      <c r="G8" s="50">
        <v>6.61</v>
      </c>
      <c r="H8" s="46">
        <v>1097</v>
      </c>
      <c r="I8" s="45">
        <v>9.89</v>
      </c>
      <c r="K8" s="40"/>
    </row>
    <row r="9" spans="1:15" ht="23.1" customHeight="1" x14ac:dyDescent="0.25">
      <c r="A9" s="41" t="s">
        <v>19</v>
      </c>
      <c r="B9" s="42" t="s">
        <v>27</v>
      </c>
      <c r="C9" s="43">
        <v>1130</v>
      </c>
      <c r="D9" s="44">
        <v>2</v>
      </c>
      <c r="E9" s="45">
        <v>2.67</v>
      </c>
      <c r="F9" s="44">
        <v>49</v>
      </c>
      <c r="G9" s="50">
        <v>5.49</v>
      </c>
      <c r="H9" s="46">
        <v>1079</v>
      </c>
      <c r="I9" s="45">
        <v>9.7200000000000006</v>
      </c>
      <c r="K9" s="40"/>
    </row>
    <row r="10" spans="1:15" ht="23.1" customHeight="1" x14ac:dyDescent="0.25">
      <c r="A10" s="41" t="s">
        <v>20</v>
      </c>
      <c r="B10" s="42" t="s">
        <v>31</v>
      </c>
      <c r="C10" s="43">
        <v>556</v>
      </c>
      <c r="D10" s="44">
        <v>1</v>
      </c>
      <c r="E10" s="45">
        <v>1.33</v>
      </c>
      <c r="F10" s="44">
        <v>49</v>
      </c>
      <c r="G10" s="50">
        <v>5.49</v>
      </c>
      <c r="H10" s="46">
        <v>506</v>
      </c>
      <c r="I10" s="45">
        <v>4.5599999999999996</v>
      </c>
      <c r="K10" s="40"/>
    </row>
    <row r="11" spans="1:15" ht="23.1" customHeight="1" x14ac:dyDescent="0.25">
      <c r="A11" s="41" t="s">
        <v>47</v>
      </c>
      <c r="B11" s="42" t="s">
        <v>39</v>
      </c>
      <c r="C11" s="43">
        <v>454</v>
      </c>
      <c r="D11" s="44">
        <v>0</v>
      </c>
      <c r="E11" s="45">
        <v>0</v>
      </c>
      <c r="F11" s="44">
        <v>48</v>
      </c>
      <c r="G11" s="50">
        <v>5.38</v>
      </c>
      <c r="H11" s="46">
        <v>406</v>
      </c>
      <c r="I11" s="45">
        <v>3.66</v>
      </c>
      <c r="K11" s="40"/>
    </row>
    <row r="12" spans="1:15" ht="23.1" customHeight="1" x14ac:dyDescent="0.25">
      <c r="A12" s="41" t="s">
        <v>17</v>
      </c>
      <c r="B12" s="42" t="s">
        <v>30</v>
      </c>
      <c r="C12" s="43">
        <v>626</v>
      </c>
      <c r="D12" s="44">
        <v>4</v>
      </c>
      <c r="E12" s="45">
        <v>5.33</v>
      </c>
      <c r="F12" s="44">
        <v>41</v>
      </c>
      <c r="G12" s="50">
        <v>4.59</v>
      </c>
      <c r="H12" s="46">
        <v>581</v>
      </c>
      <c r="I12" s="45">
        <v>5.24</v>
      </c>
      <c r="K12" s="40"/>
    </row>
    <row r="13" spans="1:15" ht="23.1" customHeight="1" x14ac:dyDescent="0.25">
      <c r="A13" s="41" t="s">
        <v>48</v>
      </c>
      <c r="B13" s="42" t="s">
        <v>32</v>
      </c>
      <c r="C13" s="43">
        <v>337</v>
      </c>
      <c r="D13" s="44">
        <v>1</v>
      </c>
      <c r="E13" s="45">
        <v>1.33</v>
      </c>
      <c r="F13" s="44">
        <v>40</v>
      </c>
      <c r="G13" s="50">
        <v>4.4800000000000004</v>
      </c>
      <c r="H13" s="46">
        <v>296</v>
      </c>
      <c r="I13" s="45">
        <v>2.67</v>
      </c>
      <c r="K13" s="40"/>
    </row>
    <row r="14" spans="1:15" ht="23.1" customHeight="1" x14ac:dyDescent="0.25">
      <c r="A14" s="41" t="s">
        <v>21</v>
      </c>
      <c r="B14" s="42" t="s">
        <v>28</v>
      </c>
      <c r="C14" s="43">
        <v>205</v>
      </c>
      <c r="D14" s="44">
        <v>3</v>
      </c>
      <c r="E14" s="45">
        <v>4</v>
      </c>
      <c r="F14" s="44">
        <v>24</v>
      </c>
      <c r="G14" s="50">
        <v>2.69</v>
      </c>
      <c r="H14" s="46">
        <v>178</v>
      </c>
      <c r="I14" s="45">
        <v>1.6</v>
      </c>
      <c r="K14" s="40"/>
    </row>
    <row r="15" spans="1:15" ht="23.1" customHeight="1" x14ac:dyDescent="0.25">
      <c r="A15" s="41" t="s">
        <v>50</v>
      </c>
      <c r="B15" s="42" t="s">
        <v>36</v>
      </c>
      <c r="C15" s="43">
        <v>112</v>
      </c>
      <c r="D15" s="44">
        <v>3</v>
      </c>
      <c r="E15" s="45">
        <v>4</v>
      </c>
      <c r="F15" s="44">
        <v>9</v>
      </c>
      <c r="G15" s="50">
        <v>1.01</v>
      </c>
      <c r="H15" s="46">
        <v>100</v>
      </c>
      <c r="I15" s="45">
        <v>0.9</v>
      </c>
      <c r="J15" s="39"/>
      <c r="K15" s="40"/>
    </row>
    <row r="16" spans="1:15" ht="27.75" customHeight="1" x14ac:dyDescent="0.25">
      <c r="A16" s="41" t="s">
        <v>15</v>
      </c>
      <c r="B16" s="42" t="s">
        <v>35</v>
      </c>
      <c r="C16" s="43">
        <v>54</v>
      </c>
      <c r="D16" s="44">
        <v>1</v>
      </c>
      <c r="E16" s="45">
        <v>1.33</v>
      </c>
      <c r="F16" s="44">
        <v>9</v>
      </c>
      <c r="G16" s="50">
        <v>1.01</v>
      </c>
      <c r="H16" s="46">
        <v>44</v>
      </c>
      <c r="I16" s="45">
        <v>0.4</v>
      </c>
      <c r="K16" s="40"/>
    </row>
    <row r="17" spans="1:11" ht="27" customHeight="1" x14ac:dyDescent="0.25">
      <c r="A17" s="41" t="s">
        <v>60</v>
      </c>
      <c r="B17" s="42" t="s">
        <v>37</v>
      </c>
      <c r="C17" s="43">
        <v>88</v>
      </c>
      <c r="D17" s="44">
        <v>0</v>
      </c>
      <c r="E17" s="45">
        <v>0</v>
      </c>
      <c r="F17" s="44">
        <v>9</v>
      </c>
      <c r="G17" s="50">
        <v>1.01</v>
      </c>
      <c r="H17" s="46">
        <v>79</v>
      </c>
      <c r="I17" s="45">
        <v>0.71</v>
      </c>
      <c r="K17" s="40"/>
    </row>
    <row r="18" spans="1:11" ht="23.1" customHeight="1" x14ac:dyDescent="0.25">
      <c r="A18" s="41" t="s">
        <v>18</v>
      </c>
      <c r="B18" s="42" t="s">
        <v>29</v>
      </c>
      <c r="C18" s="43">
        <v>94</v>
      </c>
      <c r="D18" s="44">
        <v>0</v>
      </c>
      <c r="E18" s="45">
        <v>0</v>
      </c>
      <c r="F18" s="44">
        <v>7</v>
      </c>
      <c r="G18" s="50">
        <v>0.78</v>
      </c>
      <c r="H18" s="46">
        <v>87</v>
      </c>
      <c r="I18" s="45">
        <v>0.78</v>
      </c>
      <c r="K18" s="40"/>
    </row>
    <row r="19" spans="1:11" ht="23.1" customHeight="1" x14ac:dyDescent="0.25">
      <c r="A19" s="41" t="s">
        <v>22</v>
      </c>
      <c r="B19" s="42" t="s">
        <v>40</v>
      </c>
      <c r="C19" s="43">
        <v>107</v>
      </c>
      <c r="D19" s="44">
        <v>0</v>
      </c>
      <c r="E19" s="45">
        <v>0</v>
      </c>
      <c r="F19" s="44">
        <v>3</v>
      </c>
      <c r="G19" s="50">
        <v>0.33</v>
      </c>
      <c r="H19" s="46">
        <v>104</v>
      </c>
      <c r="I19" s="45">
        <v>0.94</v>
      </c>
      <c r="K19" s="40"/>
    </row>
    <row r="20" spans="1:11" ht="23.1" customHeight="1" x14ac:dyDescent="0.25">
      <c r="A20" s="41" t="s">
        <v>23</v>
      </c>
      <c r="B20" s="42" t="s">
        <v>42</v>
      </c>
      <c r="C20" s="43">
        <v>188</v>
      </c>
      <c r="D20" s="44">
        <v>0</v>
      </c>
      <c r="E20" s="45">
        <v>0</v>
      </c>
      <c r="F20" s="44">
        <v>3</v>
      </c>
      <c r="G20" s="50">
        <v>0.33</v>
      </c>
      <c r="H20" s="46">
        <v>185</v>
      </c>
      <c r="I20" s="45">
        <v>1.67</v>
      </c>
      <c r="K20" s="40"/>
    </row>
    <row r="21" spans="1:11" ht="23.1" customHeight="1" x14ac:dyDescent="0.25">
      <c r="A21" s="41" t="s">
        <v>12</v>
      </c>
      <c r="B21" s="42" t="s">
        <v>34</v>
      </c>
      <c r="C21" s="43">
        <v>45</v>
      </c>
      <c r="D21" s="44">
        <v>0</v>
      </c>
      <c r="E21" s="45">
        <v>0</v>
      </c>
      <c r="F21" s="44">
        <v>2</v>
      </c>
      <c r="G21" s="50">
        <v>0.22</v>
      </c>
      <c r="H21" s="46">
        <v>43</v>
      </c>
      <c r="I21" s="45">
        <v>0.39</v>
      </c>
      <c r="K21" s="40"/>
    </row>
    <row r="22" spans="1:11" ht="23.1" customHeight="1" x14ac:dyDescent="0.25">
      <c r="A22" s="41" t="s">
        <v>44</v>
      </c>
      <c r="B22" s="42" t="s">
        <v>41</v>
      </c>
      <c r="C22" s="43">
        <v>75</v>
      </c>
      <c r="D22" s="44">
        <v>0</v>
      </c>
      <c r="E22" s="45">
        <v>0</v>
      </c>
      <c r="F22" s="44">
        <v>2</v>
      </c>
      <c r="G22" s="50">
        <v>0.22</v>
      </c>
      <c r="H22" s="46">
        <v>73</v>
      </c>
      <c r="I22" s="45">
        <v>0.66</v>
      </c>
      <c r="K22" s="40"/>
    </row>
    <row r="23" spans="1:11" ht="23.1" customHeight="1" x14ac:dyDescent="0.25">
      <c r="A23" s="41" t="s">
        <v>49</v>
      </c>
      <c r="B23" s="42" t="s">
        <v>38</v>
      </c>
      <c r="C23" s="43">
        <v>3</v>
      </c>
      <c r="D23" s="44">
        <v>0</v>
      </c>
      <c r="E23" s="45">
        <v>0</v>
      </c>
      <c r="F23" s="44">
        <v>0</v>
      </c>
      <c r="G23" s="50">
        <v>0</v>
      </c>
      <c r="H23" s="46">
        <v>3</v>
      </c>
      <c r="I23" s="45">
        <v>0.03</v>
      </c>
      <c r="K23" s="40"/>
    </row>
    <row r="24" spans="1:11" ht="41.25" customHeight="1" x14ac:dyDescent="0.25">
      <c r="A24" s="41" t="s">
        <v>61</v>
      </c>
      <c r="B24" s="42" t="s">
        <v>51</v>
      </c>
      <c r="C24" s="43">
        <v>0</v>
      </c>
      <c r="D24" s="44">
        <v>0</v>
      </c>
      <c r="E24" s="45">
        <v>0</v>
      </c>
      <c r="F24" s="44">
        <v>0</v>
      </c>
      <c r="G24" s="50">
        <v>0</v>
      </c>
      <c r="H24" s="46">
        <v>0</v>
      </c>
      <c r="I24" s="45">
        <v>0</v>
      </c>
      <c r="K24" s="40"/>
    </row>
    <row r="25" spans="1:11" ht="23.1" customHeight="1" x14ac:dyDescent="0.25">
      <c r="A25" s="41" t="s">
        <v>62</v>
      </c>
      <c r="B25" s="42" t="s">
        <v>52</v>
      </c>
      <c r="C25" s="43">
        <v>0</v>
      </c>
      <c r="D25" s="44">
        <v>0</v>
      </c>
      <c r="E25" s="45">
        <v>0</v>
      </c>
      <c r="F25" s="44">
        <v>0</v>
      </c>
      <c r="G25" s="50">
        <v>0</v>
      </c>
      <c r="H25" s="46">
        <v>0</v>
      </c>
      <c r="I25" s="45">
        <v>0</v>
      </c>
      <c r="K25" s="40"/>
    </row>
    <row r="30" spans="1:11" x14ac:dyDescent="0.25">
      <c r="A30" s="31" t="s">
        <v>75</v>
      </c>
    </row>
  </sheetData>
  <sortState ref="A3:J25">
    <sortCondition descending="1" ref="G3:G25"/>
  </sortState>
  <mergeCells count="2">
    <mergeCell ref="D2:I2"/>
    <mergeCell ref="A1:I1"/>
  </mergeCells>
  <conditionalFormatting sqref="C5:C25 A4:D4 E4:E25 H4">
    <cfRule type="expression" dxfId="3" priority="4">
      <formula>($A4="0")</formula>
    </cfRule>
  </conditionalFormatting>
  <conditionalFormatting sqref="I4:I24">
    <cfRule type="expression" dxfId="2" priority="3">
      <formula>($A4="0")</formula>
    </cfRule>
  </conditionalFormatting>
  <conditionalFormatting sqref="G25">
    <cfRule type="expression" dxfId="1" priority="2">
      <formula>($A25="0")</formula>
    </cfRule>
  </conditionalFormatting>
  <conditionalFormatting sqref="I25">
    <cfRule type="expression" dxfId="0" priority="1">
      <formula>($A25="0")</formula>
    </cfRule>
  </conditionalFormatting>
  <printOptions horizontalCentered="1"/>
  <pageMargins left="0.11811023622047245" right="0.11811023622047245" top="0.15748031496062992" bottom="0.15748031496062992" header="0.11811023622047245" footer="0.11811023622047245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Количество СМиСП</vt:lpstr>
      <vt:lpstr>Структура МП 9 мес. 2021</vt:lpstr>
      <vt:lpstr>'Количество СМиСП'!Область_печати</vt:lpstr>
      <vt:lpstr>'Структура МП 9 мес. 2021'!Область_печати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Макешина</dc:creator>
  <cp:lastModifiedBy>Макешина Ирина Евгеньевна</cp:lastModifiedBy>
  <cp:lastPrinted>2021-11-29T15:18:14Z</cp:lastPrinted>
  <dcterms:created xsi:type="dcterms:W3CDTF">2015-04-06T15:35:45Z</dcterms:created>
  <dcterms:modified xsi:type="dcterms:W3CDTF">2022-02-24T06:32:19Z</dcterms:modified>
</cp:coreProperties>
</file>